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maria_schabicki_giz_de/Documents/Desktop/"/>
    </mc:Choice>
  </mc:AlternateContent>
  <xr:revisionPtr revIDLastSave="36" documentId="8_{0DD5B444-C00F-4612-98CE-0CD625B22AC6}" xr6:coauthVersionLast="47" xr6:coauthVersionMax="47" xr10:uidLastSave="{315FE41D-7424-4A90-ACB1-995B52BBD388}"/>
  <bookViews>
    <workbookView xWindow="-108" yWindow="-108" windowWidth="23256" windowHeight="12456"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<sst xmlns="http://schemas.openxmlformats.org/spreadsheetml/2006/main" count="184" uniqueCount="94">
  <si>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</si>
  <si>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</si>
  <si>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</si>
  <si>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</si>
  <si>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</si>
  <si>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</si>
  <si>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</si>
  <si>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</si>
  <si>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</si>
  <si>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</si>
  <si>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</si>
  <si>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</si>
  <si>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</si>
  <si>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</si>
  <si>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</si>
  <si>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</si>
  <si>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</si>
  <si>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</si>
  <si>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</si>
  <si>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</si>
  <si>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</si>
  <si>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</si>
  <si>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</si>
  <si>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</si>
  <si>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</si>
  <si>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</si>
  <si>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</si>
  <si>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</si>
  <si>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</si>
  <si>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</si>
  <si>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</si>
  <si>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</si>
  <si>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</si>
  <si>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</si>
  <si>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</si>
  <si>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</si>
  <si>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</si>
  <si>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</si>
  <si>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</si>
  <si>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</si>
  <si>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</si>
  <si>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</si>
  <si>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</si>
  <si>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</si>
  <si>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</si>
  <si>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</si>
  <si>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</si>
  <si>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</si>
  <si>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</si>
  <si>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</si>
  <si>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</si>
  <si>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</si>
  <si>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</si>
  <si>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</si>
  <si>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</si>
  <si>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</si>
  <si>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</si>
  <si>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</si>
  <si>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</si>
  <si>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</si>
  <si>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</si>
  <si>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</si>
  <si>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</si>
  <si>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</si>
  <si>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</si>
  <si>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</si>
  <si>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</si>
  <si>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</si>
  <si>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</si>
  <si>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</si>
  <si>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</si>
  <si>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</si>
  <si>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</si>
  <si>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</si>
  <si>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</si>
  <si>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</si>
  <si>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</si>
  <si>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</si>
  <si>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</si>
  <si>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</si>
  <si>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</si>
  <si>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</si>
  <si>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</si>
  <si>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</si>
  <si>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</si>
  <si>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</si>
  <si>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</si>
  <si>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</si>
  <si>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Travel to the place of service delivery Baghdad, Iraq
Number of international flights per annum: 2026 -1 flight, in 2027-5 flights, in 2028-5 flights</t>
  </si>
  <si>
    <t>Flights within the country of assignment during service delivery, based on operational requirements to hold events outside Baghdad</t>
  </si>
  <si>
    <t>ToR-Budget</t>
  </si>
  <si>
    <t>Visa costs</t>
  </si>
  <si>
    <t>The budget contains participation fee in HEAT training, will be activated if ordered by the RMO Iraq</t>
  </si>
  <si>
    <t>Other expenses: [HEAT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</si>
</sst>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A92" sqref="A92:XFD97"/>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4.2" x14ac:dyDescent="0.2">
      <c r="A6" s="24"/>
      <c r="C6" s="26"/>
    </row>
    <row r="7" spans="1:14" ht="33" customHeight="1" x14ac:dyDescent="0.2">
      <c r="A7" s="54"/>
      <c r="B7" s="57"/>
      <c r="C7" s="25" t="s">
        <v>2</v>
      </c>
      <c r="D7" s="66"/>
      <c r="E7" s="67"/>
      <c r="F7" s="67"/>
      <c r="G7" s="67"/>
    </row>
    <row r="8" spans="1:14" s="17" customFormat="1" ht="9.6" x14ac:dyDescent="0.2">
      <c r="A8" s="27"/>
      <c r="B8" s="28"/>
      <c r="C8" s="28"/>
      <c r="D8" s="28"/>
      <c r="E8" s="28"/>
      <c r="F8" s="28"/>
      <c r="G8" s="28"/>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0">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48"/>
      <c r="F28" s="49">
        <f>D28*E28</f>
        <v>0</v>
      </c>
      <c r="G28" s="12"/>
    </row>
    <row r="29" spans="1:14" x14ac:dyDescent="0.2">
      <c r="A29" s="12" t="s">
        <v>14</v>
      </c>
      <c r="B29" s="22" t="str">
        <f>IFERROR(VLOOKUP(A29,'List of key experts'!$B$12:$D$35,3,0)&amp;" "&amp;VLOOKUP(A29,'List of key experts'!$B$12:$D$35,2,0),"N.N.")</f>
        <v xml:space="preserve">  </v>
      </c>
      <c r="C29" s="8" t="s">
        <v>13</v>
      </c>
      <c r="D29" s="10">
        <v>145</v>
      </c>
      <c r="E29" s="48"/>
      <c r="F29" s="49">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idden="1" outlineLevel="1" x14ac:dyDescent="0.2">
      <c r="A34" s="12" t="s">
        <v>56</v>
      </c>
      <c r="B34" s="22" t="str">
        <f>IFERROR(VLOOKUP(A34,'List of key experts'!$B$12:$D$35,3,0)&amp;" "&amp;VLOOKUP(A34,'List of key experts'!$B$12:$D$35,2,0),"N.N.")</f>
        <v>N.N.</v>
      </c>
      <c r="C34" s="8" t="s">
        <v>13</v>
      </c>
      <c r="D34" s="10"/>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ht="12" x14ac:dyDescent="0.2">
      <c r="A40" s="6" t="s">
        <v>15</v>
      </c>
      <c r="B40" s="6"/>
      <c r="C40" s="6"/>
      <c r="D40" s="6"/>
      <c r="E40" s="6"/>
      <c r="F40" s="50">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 hidden="1" customHeight="1" outlineLevel="1" x14ac:dyDescent="0.2">
      <c r="C54" s="9"/>
    </row>
    <row r="55" spans="1:8" ht="12" hidden="1" collapsed="1" x14ac:dyDescent="0.2">
      <c r="A55" s="6" t="s">
        <v>15</v>
      </c>
      <c r="B55" s="6"/>
      <c r="C55" s="6"/>
      <c r="D55" s="6"/>
      <c r="E55" s="6"/>
      <c r="F55" s="50">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idden="1" outlineLevel="1" x14ac:dyDescent="0.2">
      <c r="A64" s="12" t="s">
        <v>82</v>
      </c>
      <c r="B64" s="12"/>
      <c r="C64" s="12" t="s">
        <v>25</v>
      </c>
      <c r="D64" s="10"/>
      <c r="E64" s="48"/>
      <c r="F64" s="49">
        <f>D64*E64</f>
        <v>0</v>
      </c>
      <c r="G64" s="12"/>
    </row>
    <row r="65" spans="1:7" ht="57" outlineLevel="1" x14ac:dyDescent="0.2">
      <c r="A65" s="12" t="s">
        <v>76</v>
      </c>
      <c r="B65" s="12"/>
      <c r="C65" s="12" t="s">
        <v>48</v>
      </c>
      <c r="D65" s="10">
        <v>11</v>
      </c>
      <c r="E65" s="48"/>
      <c r="F65" s="49">
        <f t="shared" ref="F65:F70" si="7">D65*E65</f>
        <v>0</v>
      </c>
      <c r="G65" s="12" t="s">
        <v>88</v>
      </c>
    </row>
    <row r="66" spans="1:7" ht="45.6" outlineLevel="1" x14ac:dyDescent="0.2">
      <c r="A66" s="12" t="s">
        <v>75</v>
      </c>
      <c r="B66" s="12"/>
      <c r="C66" s="12" t="s">
        <v>48</v>
      </c>
      <c r="D66" s="10">
        <v>5</v>
      </c>
      <c r="E66" s="48"/>
      <c r="F66" s="49">
        <f t="shared" si="7"/>
        <v>0</v>
      </c>
      <c r="G66" s="12" t="s">
        <v>89</v>
      </c>
    </row>
    <row r="67" spans="1:7" ht="12" customHeight="1" outlineLevel="1" x14ac:dyDescent="0.2">
      <c r="A67" s="45" t="s">
        <v>74</v>
      </c>
      <c r="B67" s="46"/>
      <c r="C67" s="44" t="s">
        <v>48</v>
      </c>
      <c r="D67" s="10">
        <v>11</v>
      </c>
      <c r="E67" s="48">
        <v>140</v>
      </c>
      <c r="F67" s="49">
        <f t="shared" si="7"/>
        <v>1540</v>
      </c>
      <c r="G67" s="12" t="s">
        <v>90</v>
      </c>
    </row>
    <row r="68" spans="1:7" ht="12" customHeight="1" outlineLevel="1" x14ac:dyDescent="0.2">
      <c r="A68" s="12" t="s">
        <v>79</v>
      </c>
      <c r="B68" s="12"/>
      <c r="C68" s="12" t="s">
        <v>48</v>
      </c>
      <c r="D68" s="10">
        <v>11</v>
      </c>
      <c r="E68" s="48"/>
      <c r="F68" s="49">
        <f t="shared" si="7"/>
        <v>0</v>
      </c>
      <c r="G68" s="12"/>
    </row>
    <row r="69" spans="1:7" outlineLevel="1" x14ac:dyDescent="0.2">
      <c r="A69" s="12" t="s">
        <v>80</v>
      </c>
      <c r="B69" s="12"/>
      <c r="C69" s="12" t="s">
        <v>47</v>
      </c>
      <c r="D69" s="10">
        <v>100</v>
      </c>
      <c r="E69" s="48"/>
      <c r="F69" s="49">
        <f t="shared" si="7"/>
        <v>0</v>
      </c>
      <c r="G69" s="12"/>
    </row>
    <row r="70" spans="1:7" ht="11.4" customHeight="1" outlineLevel="1" x14ac:dyDescent="0.2">
      <c r="A70" s="12" t="s">
        <v>83</v>
      </c>
      <c r="B70" s="12"/>
      <c r="C70" s="12" t="s">
        <v>48</v>
      </c>
      <c r="D70" s="10">
        <v>100</v>
      </c>
      <c r="E70" s="48"/>
      <c r="F70" s="49">
        <f t="shared" si="7"/>
        <v>0</v>
      </c>
      <c r="G70" s="12"/>
    </row>
    <row r="71" spans="1:7" outlineLevel="1" x14ac:dyDescent="0.2">
      <c r="A71" s="12" t="s">
        <v>26</v>
      </c>
      <c r="B71" s="12"/>
      <c r="C71" s="12" t="s">
        <v>48</v>
      </c>
      <c r="D71" s="10">
        <v>11</v>
      </c>
      <c r="E71" s="48"/>
      <c r="F71" s="49">
        <f t="shared" ref="F71:F77" si="8">D71*E71</f>
        <v>0</v>
      </c>
      <c r="G71" s="12" t="s">
        <v>91</v>
      </c>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 customHeight="1" outlineLevel="1" x14ac:dyDescent="0.2">
      <c r="C78" s="9"/>
    </row>
    <row r="79" spans="1:7" ht="12" x14ac:dyDescent="0.2">
      <c r="A79" s="6" t="s">
        <v>15</v>
      </c>
      <c r="B79" s="6"/>
      <c r="C79" s="6"/>
      <c r="D79" s="6"/>
      <c r="E79" s="6"/>
      <c r="F79" s="50">
        <f>SUM(F64:F78)</f>
        <v>1540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63" t="s">
        <v>85</v>
      </c>
      <c r="B83" s="63"/>
      <c r="C83" s="63"/>
      <c r="D83" s="63"/>
      <c r="E83" s="63"/>
      <c r="F83" s="63"/>
      <c r="G83" s="63"/>
    </row>
    <row r="84" spans="1:7" ht="12"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2.8"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 customHeight="1" outlineLevel="1" x14ac:dyDescent="0.2">
      <c r="A90" s="47" t="s">
        <v>61</v>
      </c>
      <c r="B90" s="7"/>
      <c r="C90" s="7" t="s">
        <v>48</v>
      </c>
      <c r="D90" s="10">
        <v>1</v>
      </c>
      <c r="E90" s="48">
        <v>10000</v>
      </c>
      <c r="F90" s="49">
        <f>D90*E90</f>
        <v>10000</v>
      </c>
      <c r="G90" s="12"/>
    </row>
    <row r="91" spans="1:7" ht="31.8" customHeight="1" outlineLevel="1" x14ac:dyDescent="0.2">
      <c r="A91" s="43" t="s">
        <v>93</v>
      </c>
      <c r="B91" s="7"/>
      <c r="C91" s="12" t="s">
        <v>25</v>
      </c>
      <c r="D91" s="10">
        <v>1</v>
      </c>
      <c r="E91" s="48">
        <v>2100</v>
      </c>
      <c r="F91" s="49">
        <f>D91*E91</f>
        <v>2100</v>
      </c>
      <c r="G91" s="12" t="s">
        <v>92</v>
      </c>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 customHeight="1" outlineLevel="1" x14ac:dyDescent="0.2"/>
    <row r="99" spans="1:7" ht="12" x14ac:dyDescent="0.2">
      <c r="A99" s="6" t="s">
        <v>15</v>
      </c>
      <c r="B99" s="6"/>
      <c r="C99" s="6"/>
      <c r="D99" s="6"/>
      <c r="E99" s="6"/>
      <c r="F99" s="50">
        <f>SUM(F85:F98)</f>
        <v>12100</v>
      </c>
      <c r="G99" s="6"/>
    </row>
    <row r="100" spans="1:7" s="16" customFormat="1" ht="25.95" customHeight="1" x14ac:dyDescent="0.2">
      <c r="A100" s="64" t="s">
        <v>87</v>
      </c>
      <c r="B100" s="65"/>
      <c r="C100" s="65"/>
      <c r="D100" s="65"/>
      <c r="E100" s="56">
        <v>0</v>
      </c>
      <c r="F100" s="53">
        <f>E100*(F99+F79+F55+F40+F22)</f>
        <v>0</v>
      </c>
      <c r="G100" s="55"/>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0">
        <f>F99+F79+F55+F22+F40+F100</f>
        <v>13640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4.799999999999997" x14ac:dyDescent="0.2">
      <c r="A112" s="29" t="s">
        <v>30</v>
      </c>
      <c r="B112" s="30"/>
      <c r="C112" s="30"/>
      <c r="D112" s="30"/>
      <c r="E112" s="30"/>
      <c r="F112" s="30"/>
      <c r="G112" s="30"/>
    </row>
    <row r="113" spans="1:7" ht="57.6"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Schabicki, Maria GIZ</dc:creator>
  <cp:keywords/>
  <dc:description/>
  <cp:lastModifiedBy>Schabicki, Maria GIZ</cp:lastModifiedBy>
  <cp:revision/>
  <cp:lastPrinted>2022-08-29T14:32:03Z</cp:lastPrinted>
  <dcterms:created xsi:type="dcterms:W3CDTF">2020-06-06T12:03:03Z</dcterms:created>
  <dcterms:modified xsi:type="dcterms:W3CDTF">2026-08-14T08:40:35Z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